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F1523A8-A69A-4005-8B5E-3A8B58603435}" xr6:coauthVersionLast="40" xr6:coauthVersionMax="40" xr10:uidLastSave="{00000000-0000-0000-0000-000000000000}"/>
  <workbookProtection workbookAlgorithmName="SHA-512" workbookHashValue="xasrVSlQRFeffaGiIEF7x/KxyN+blmi9lr7gQZQOUEx06M1379Ex6kK1UPowt74HUrLg5Cha1NF9CUQId2MhZg==" workbookSaltValue="DuJp03eghJoohJAOjyqzQQ==" workbookSpinCount="100000" lockStructure="1"/>
  <bookViews>
    <workbookView xWindow="0" yWindow="0" windowWidth="20490" windowHeight="7530" activeTab="1" xr2:uid="{00000000-000D-0000-FFFF-FFFF00000000}"/>
  </bookViews>
  <sheets>
    <sheet name="Excel4Us" sheetId="2" r:id="rId1"/>
    <sheet name="Yahya Hussien" sheetId="3" r:id="rId2"/>
  </sheets>
  <definedNames>
    <definedName name="_xlnm._FilterDatabase" localSheetId="1" hidden="1">'Yahya Hussien'!$A$2:$D$15</definedName>
    <definedName name="ExternalData_1" localSheetId="1" hidden="1">'Yahya Hussien'!#REF!</definedName>
    <definedName name="ExternalData_2" localSheetId="1" hidden="1">'Yahya Hussien'!#REF!</definedName>
    <definedName name="Query_from_Excel_Files" localSheetId="1" hidden="1">'Yahya Hussien'!#REF!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J4" i="3"/>
  <c r="J5" i="3"/>
  <c r="J6" i="3"/>
  <c r="J7" i="3"/>
  <c r="J8" i="3"/>
  <c r="J13" i="3"/>
  <c r="J14" i="3"/>
  <c r="J15" i="3"/>
  <c r="J16" i="3"/>
  <c r="J17" i="3"/>
  <c r="J3" i="3"/>
  <c r="I3" i="3" s="1"/>
  <c r="P4" i="3" s="1"/>
  <c r="J12" i="3"/>
  <c r="I13" i="3" s="1"/>
  <c r="M3" i="3"/>
  <c r="N3" i="3" s="1"/>
  <c r="I14" i="3" l="1"/>
  <c r="I15" i="3" s="1"/>
  <c r="I16" i="3" s="1"/>
  <c r="I17" i="3" s="1"/>
  <c r="I4" i="3"/>
  <c r="M4" i="3"/>
  <c r="I5" i="3" l="1"/>
  <c r="P5" i="3"/>
  <c r="N4" i="3"/>
  <c r="M5" i="3"/>
  <c r="N5" i="3" s="1"/>
  <c r="I6" i="3" l="1"/>
  <c r="P6" i="3"/>
  <c r="M6" i="3"/>
  <c r="N6" i="3" s="1"/>
  <c r="I7" i="3" l="1"/>
  <c r="P7" i="3"/>
  <c r="M7" i="3"/>
  <c r="N7" i="3" s="1"/>
  <c r="I8" i="3" l="1"/>
  <c r="P9" i="3" s="1"/>
  <c r="P8" i="3"/>
  <c r="M8" i="3"/>
  <c r="N8" i="3" s="1"/>
  <c r="N9" i="3" s="1"/>
  <c r="M9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D842075-CE84-448E-9EB5-C8D7D5C4B350}" keepAlive="1" name="Query - Table2 (3)" description="Connection to the 'Table2 (3)' query in the workbook." type="5" refreshedVersion="6" background="1" saveData="1">
    <dbPr connection="Provider=Microsoft.Mashup.OleDb.1;Data Source=$Workbook$;Location=Table2 (3);Extended Properties=&quot;&quot;" command="SELECT * FROM [Table2 (3)]"/>
  </connection>
</connections>
</file>

<file path=xl/sharedStrings.xml><?xml version="1.0" encoding="utf-8"?>
<sst xmlns="http://schemas.openxmlformats.org/spreadsheetml/2006/main" count="55" uniqueCount="44">
  <si>
    <t>Facebook</t>
  </si>
  <si>
    <t>www.Excel4Us.com</t>
  </si>
  <si>
    <t xml:space="preserve">Site </t>
  </si>
  <si>
    <r>
      <rPr>
        <sz val="26"/>
        <color theme="3" tint="0.39997558519241921"/>
        <rFont val="Calibri"/>
        <family val="2"/>
        <scheme val="minor"/>
      </rPr>
      <t>Excel Training with</t>
    </r>
    <r>
      <rPr>
        <sz val="26"/>
        <color theme="1"/>
        <rFont val="Calibri"/>
        <family val="2"/>
        <scheme val="minor"/>
      </rPr>
      <t xml:space="preserve"> :</t>
    </r>
    <r>
      <rPr>
        <b/>
        <sz val="26"/>
        <color rgb="FFFF0000"/>
        <rFont val="Calibri"/>
        <family val="2"/>
        <scheme val="minor"/>
      </rPr>
      <t xml:space="preserve"> Yahya Hussain</t>
    </r>
  </si>
  <si>
    <t>Info@Excel4Us.com</t>
  </si>
  <si>
    <t>Email</t>
  </si>
  <si>
    <t xml:space="preserve">00962 79 515 7 525 </t>
  </si>
  <si>
    <t>Mob</t>
  </si>
  <si>
    <t>00962 6 5688547</t>
  </si>
  <si>
    <t>Fax</t>
  </si>
  <si>
    <t>00962 6 5688546</t>
  </si>
  <si>
    <t>Tel</t>
  </si>
  <si>
    <t>Jabal Alhussien - AlRazi St. Building #85</t>
  </si>
  <si>
    <t>Amman - Jordan</t>
  </si>
  <si>
    <t>Contact Info</t>
  </si>
  <si>
    <t xml:space="preserve">        Excel4Us Training Center</t>
  </si>
  <si>
    <t>w</t>
  </si>
  <si>
    <t>https://web.facebook.com/Excel4Us/</t>
  </si>
  <si>
    <t>عبدالرحمن هاني خليفة</t>
  </si>
  <si>
    <t>مصطفى زياد اكرم</t>
  </si>
  <si>
    <t>غيث معاوية فادي</t>
  </si>
  <si>
    <t>حمودة يحيى مجد</t>
  </si>
  <si>
    <t>سليم عريب وائل</t>
  </si>
  <si>
    <t>معاوية مؤيد مهند</t>
  </si>
  <si>
    <t>نادر هاني مصطفى</t>
  </si>
  <si>
    <t>سالم مهند فادي</t>
  </si>
  <si>
    <t>مصطفى خليفة رياض</t>
  </si>
  <si>
    <t>عماد ثائر عودة</t>
  </si>
  <si>
    <t>عنان مؤيد أمين</t>
  </si>
  <si>
    <t xml:space="preserve">الاسم </t>
  </si>
  <si>
    <t>الحالة الإجتماعية</t>
  </si>
  <si>
    <t>الدخل الخاضع</t>
  </si>
  <si>
    <t>متزوج</t>
  </si>
  <si>
    <t>أعزب</t>
  </si>
  <si>
    <t>الضريبة</t>
  </si>
  <si>
    <t>المتزوج</t>
  </si>
  <si>
    <t>الأعزب</t>
  </si>
  <si>
    <t>احمد مأمون يحيى</t>
  </si>
  <si>
    <t>حمد غسان خليفة</t>
  </si>
  <si>
    <t>شهري</t>
  </si>
  <si>
    <t>المبلغ الخاضع</t>
  </si>
  <si>
    <t>قيمة الضريبة</t>
  </si>
  <si>
    <t xml:space="preserve">Yahya Hussien , Excel MVP </t>
  </si>
  <si>
    <t xml:space="preserve">لا يوجد حقوق على هذا العمل  أنشره  ليستفيد منه الجميع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</si>
</sst>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dd"/>
    <numFmt numFmtId="167" formatCode="_-* #,##0.00_-;_-* #,##0.00\-;_-* &quot;-&quot;??_-;_-@_-"/>
    <numFmt numFmtId="168" formatCode="_(&quot;$&quot;* #,##0.00_);_(&quot;$&quot;* \(#,##0.00\);_(&quot;$&quot;* &quot;-&quot;??_);_(@_)"/>
    <numFmt numFmtId="169" formatCode="&quot;$&quot;#,##0,"/>
    <numFmt numFmtId="170" formatCode="_([$€-2]* #,##0.00_);_([$€-2]* \(#,##0.00\);_([$€-2]* &quot;-&quot;??_)"/>
    <numFmt numFmtId="171" formatCode="d\-mmm\-yyyy"/>
    <numFmt numFmtId="172" formatCode="#\ ???/???"/>
    <numFmt numFmtId="173" formatCode="_-* #,##0_-;_-* #,##0\-;_-* &quot;-&quot;??_-;_-@_-"/>
    <numFmt numFmtId="175" formatCode="#,##0.000"/>
    <numFmt numFmtId="179" formatCode="_-* #,##0.000_-;_-* #,##0.000\-;_-* &quot;-&quot;??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rgb="FF007E39"/>
      <name val="Times New Roman"/>
      <family val="1"/>
    </font>
    <font>
      <sz val="26"/>
      <color theme="1"/>
      <name val="Calibri"/>
      <family val="2"/>
      <scheme val="minor"/>
    </font>
    <font>
      <b/>
      <i/>
      <sz val="13"/>
      <color theme="3" tint="-0.249977111117893"/>
      <name val="Times New Roman"/>
      <family val="1"/>
    </font>
    <font>
      <sz val="26"/>
      <color theme="3" tint="0.3999755851924192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i/>
      <sz val="12"/>
      <color rgb="FF007E39"/>
      <name val="Times New Roman"/>
      <family val="1"/>
    </font>
    <font>
      <b/>
      <i/>
      <sz val="17"/>
      <color theme="0"/>
      <name val="Times New Roman"/>
      <family val="1"/>
    </font>
    <font>
      <b/>
      <i/>
      <sz val="24"/>
      <color rgb="FF00B050"/>
      <name val="Times New Roman"/>
      <family val="1"/>
    </font>
    <font>
      <sz val="11"/>
      <color theme="1"/>
      <name val="Calibri Light"/>
      <family val="1"/>
      <scheme val="major"/>
    </font>
    <font>
      <b/>
      <i/>
      <sz val="14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12"/>
      <color theme="1"/>
      <name val="Calibri"/>
      <family val="2"/>
      <charset val="178"/>
      <scheme val="minor"/>
    </font>
    <font>
      <sz val="12"/>
      <name val="Bookman Old Style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2"/>
      <color theme="10"/>
      <name val="Corbel"/>
      <family val="2"/>
      <charset val="178"/>
    </font>
    <font>
      <sz val="11"/>
      <color theme="1"/>
      <name val="Calibri"/>
      <family val="2"/>
      <charset val="178"/>
      <scheme val="minor"/>
    </font>
    <font>
      <b/>
      <sz val="16"/>
      <color indexed="53"/>
      <name val="Bell MT"/>
      <family val="1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2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theme="6" tint="-0.24994659260841701"/>
      </right>
      <top style="medium">
        <color theme="6" tint="-0.24994659260841701"/>
      </top>
      <bottom style="thin">
        <color theme="0"/>
      </bottom>
      <diagonal/>
    </border>
    <border>
      <left/>
      <right/>
      <top style="medium">
        <color theme="6" tint="-0.24994659260841701"/>
      </top>
      <bottom style="thin">
        <color theme="0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 style="thin">
        <color theme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20" fillId="0" borderId="12"/>
    <xf numFmtId="0" fontId="16" fillId="6" borderId="0" applyNumberFormat="0" applyBorder="0" applyAlignment="0" applyProtection="0"/>
    <xf numFmtId="0" fontId="21" fillId="12" borderId="12">
      <alignment wrapText="1"/>
    </xf>
    <xf numFmtId="0" fontId="21" fillId="12" borderId="12">
      <alignment horizontal="centerContinuous" wrapText="1"/>
    </xf>
    <xf numFmtId="0" fontId="17" fillId="8" borderId="10" applyNumberFormat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3" fillId="0" borderId="0"/>
    <xf numFmtId="170" fontId="24" fillId="0" borderId="0" applyFont="0" applyFill="0" applyBorder="0" applyAlignment="0" applyProtection="0">
      <alignment vertical="top"/>
    </xf>
    <xf numFmtId="171" fontId="25" fillId="0" borderId="0" applyFont="0" applyFill="0" applyBorder="0" applyProtection="0">
      <alignment horizontal="center"/>
    </xf>
    <xf numFmtId="0" fontId="15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1" fillId="0" borderId="0"/>
    <xf numFmtId="0" fontId="27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7" fillId="0" borderId="0"/>
    <xf numFmtId="0" fontId="24" fillId="0" borderId="0">
      <alignment vertical="top"/>
    </xf>
    <xf numFmtId="0" fontId="27" fillId="0" borderId="0"/>
    <xf numFmtId="0" fontId="20" fillId="0" borderId="0"/>
    <xf numFmtId="0" fontId="27" fillId="0" borderId="0"/>
    <xf numFmtId="0" fontId="22" fillId="0" borderId="0"/>
    <xf numFmtId="0" fontId="22" fillId="9" borderId="11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8" fillId="13" borderId="13">
      <alignment horizontal="left" indent="2"/>
    </xf>
    <xf numFmtId="0" fontId="20" fillId="14" borderId="12">
      <alignment horizontal="centerContinuous" wrapText="1"/>
    </xf>
    <xf numFmtId="0" fontId="20" fillId="0" borderId="0">
      <alignment wrapText="1"/>
    </xf>
    <xf numFmtId="0" fontId="20" fillId="15" borderId="0" applyNumberFormat="0" applyFont="0" applyBorder="0" applyAlignment="0" applyProtection="0"/>
    <xf numFmtId="0" fontId="20" fillId="16" borderId="12">
      <alignment horizontal="centerContinuous" wrapText="1"/>
    </xf>
    <xf numFmtId="0" fontId="30" fillId="0" borderId="14" applyNumberFormat="0" applyFill="0" applyAlignment="0" applyProtection="0"/>
  </cellStyleXfs>
  <cellXfs count="48">
    <xf numFmtId="0" fontId="0" fillId="0" borderId="0" xfId="0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164" fontId="1" fillId="2" borderId="1" xfId="1" applyNumberForma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3" fillId="3" borderId="5" xfId="1" applyNumberFormat="1" applyFont="1" applyFill="1" applyBorder="1" applyAlignment="1" applyProtection="1">
      <alignment horizontal="center" vertical="center"/>
      <protection locked="0"/>
    </xf>
    <xf numFmtId="164" fontId="3" fillId="3" borderId="0" xfId="1" applyNumberFormat="1" applyFont="1" applyFill="1" applyBorder="1" applyAlignment="1" applyProtection="1">
      <alignment horizontal="left" vertical="center"/>
      <protection locked="0"/>
    </xf>
    <xf numFmtId="0" fontId="3" fillId="3" borderId="0" xfId="1" applyNumberFormat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Alignment="1" applyProtection="1">
      <alignment vertical="center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left" vertical="center"/>
    </xf>
    <xf numFmtId="49" fontId="3" fillId="3" borderId="0" xfId="1" applyNumberFormat="1" applyFont="1" applyFill="1" applyBorder="1" applyAlignment="1" applyProtection="1">
      <alignment horizontal="left" vertical="center"/>
    </xf>
    <xf numFmtId="0" fontId="11" fillId="0" borderId="0" xfId="1" applyFont="1" applyFill="1" applyProtection="1"/>
    <xf numFmtId="0" fontId="12" fillId="0" borderId="0" xfId="1" applyFont="1" applyFill="1" applyBorder="1" applyAlignment="1" applyProtection="1">
      <alignment horizontal="center"/>
    </xf>
    <xf numFmtId="0" fontId="0" fillId="0" borderId="0" xfId="0" applyAlignment="1"/>
    <xf numFmtId="0" fontId="4" fillId="0" borderId="0" xfId="1" applyFont="1" applyFill="1" applyAlignment="1" applyProtection="1">
      <alignment horizontal="center"/>
    </xf>
    <xf numFmtId="164" fontId="3" fillId="3" borderId="0" xfId="1" applyNumberFormat="1" applyFont="1" applyFill="1" applyBorder="1" applyAlignment="1" applyProtection="1">
      <alignment horizontal="left" vertical="center" wrapText="1"/>
      <protection locked="0"/>
    </xf>
    <xf numFmtId="164" fontId="3" fillId="3" borderId="5" xfId="1" applyNumberFormat="1" applyFont="1" applyFill="1" applyBorder="1" applyAlignment="1" applyProtection="1">
      <alignment horizontal="left" vertical="center" wrapText="1"/>
      <protection locked="0"/>
    </xf>
    <xf numFmtId="164" fontId="3" fillId="3" borderId="3" xfId="1" applyNumberFormat="1" applyFont="1" applyFill="1" applyBorder="1" applyAlignment="1" applyProtection="1">
      <alignment horizontal="left" vertical="center" wrapText="1"/>
      <protection locked="0"/>
    </xf>
    <xf numFmtId="164" fontId="3" fillId="3" borderId="2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Fill="1" applyBorder="1" applyAlignment="1" applyProtection="1">
      <alignment horizontal="center"/>
    </xf>
    <xf numFmtId="0" fontId="10" fillId="0" borderId="0" xfId="1" applyFont="1" applyFill="1" applyAlignment="1" applyProtection="1">
      <alignment horizontal="center" vertical="center"/>
    </xf>
    <xf numFmtId="0" fontId="9" fillId="4" borderId="9" xfId="1" applyFont="1" applyFill="1" applyBorder="1" applyAlignment="1" applyProtection="1">
      <alignment horizontal="center" vertical="center"/>
    </xf>
    <xf numFmtId="0" fontId="9" fillId="4" borderId="8" xfId="1" applyFont="1" applyFill="1" applyBorder="1" applyAlignment="1" applyProtection="1">
      <alignment horizontal="center" vertical="center"/>
    </xf>
    <xf numFmtId="0" fontId="9" fillId="4" borderId="7" xfId="1" applyFont="1" applyFill="1" applyBorder="1" applyAlignment="1" applyProtection="1">
      <alignment horizontal="center" vertical="center"/>
    </xf>
    <xf numFmtId="164" fontId="8" fillId="3" borderId="6" xfId="1" applyNumberFormat="1" applyFont="1" applyFill="1" applyBorder="1" applyAlignment="1" applyProtection="1">
      <alignment horizontal="center" vertical="center"/>
    </xf>
    <xf numFmtId="164" fontId="8" fillId="3" borderId="0" xfId="1" applyNumberFormat="1" applyFont="1" applyFill="1" applyBorder="1" applyAlignment="1" applyProtection="1">
      <alignment horizontal="center" vertical="center"/>
    </xf>
    <xf numFmtId="164" fontId="8" fillId="3" borderId="5" xfId="1" applyNumberFormat="1" applyFont="1" applyFill="1" applyBorder="1" applyAlignment="1" applyProtection="1">
      <alignment horizontal="center" vertical="center"/>
    </xf>
    <xf numFmtId="0" fontId="29" fillId="0" borderId="15" xfId="48" applyFont="1" applyBorder="1" applyProtection="1">
      <protection locked="0"/>
    </xf>
    <xf numFmtId="0" fontId="29" fillId="0" borderId="15" xfId="48" applyFont="1" applyFill="1" applyBorder="1" applyProtection="1">
      <protection locked="0"/>
    </xf>
    <xf numFmtId="0" fontId="0" fillId="0" borderId="15" xfId="0" applyBorder="1" applyProtection="1">
      <protection locked="0"/>
    </xf>
    <xf numFmtId="173" fontId="0" fillId="0" borderId="15" xfId="2" applyNumberFormat="1" applyFont="1" applyBorder="1" applyProtection="1">
      <protection locked="0"/>
    </xf>
    <xf numFmtId="0" fontId="0" fillId="0" borderId="15" xfId="0" applyFill="1" applyBorder="1" applyProtection="1">
      <protection locked="0"/>
    </xf>
    <xf numFmtId="9" fontId="0" fillId="0" borderId="0" xfId="0" applyNumberFormat="1" applyAlignment="1"/>
    <xf numFmtId="4" fontId="0" fillId="0" borderId="0" xfId="0" applyNumberFormat="1" applyAlignment="1"/>
    <xf numFmtId="3" fontId="0" fillId="0" borderId="0" xfId="0" applyNumberFormat="1" applyAlignment="1"/>
    <xf numFmtId="175" fontId="0" fillId="0" borderId="0" xfId="0" applyNumberFormat="1" applyAlignment="1"/>
    <xf numFmtId="179" fontId="0" fillId="0" borderId="15" xfId="2" applyNumberFormat="1" applyFont="1" applyBorder="1" applyProtection="1">
      <protection locked="0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right" wrapText="1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3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protection locked="0"/>
    </xf>
    <xf numFmtId="175" fontId="0" fillId="0" borderId="0" xfId="0" applyNumberFormat="1" applyAlignment="1" applyProtection="1">
      <protection locked="0"/>
    </xf>
    <xf numFmtId="9" fontId="0" fillId="0" borderId="0" xfId="0" applyNumberFormat="1" applyAlignment="1" applyProtection="1">
      <protection locked="0"/>
    </xf>
  </cellXfs>
  <cellStyles count="49">
    <cellStyle name="Accent2 2" xfId="3" xr:uid="{00000000-0005-0000-0000-000000000000}"/>
    <cellStyle name="Accent3 2" xfId="4" xr:uid="{00000000-0005-0000-0000-000001000000}"/>
    <cellStyle name="b" xfId="5" xr:uid="{00000000-0005-0000-0000-000002000000}"/>
    <cellStyle name="Bad 2" xfId="6" xr:uid="{00000000-0005-0000-0000-000003000000}"/>
    <cellStyle name="blue" xfId="7" xr:uid="{00000000-0005-0000-0000-000004000000}"/>
    <cellStyle name="bluecenteraccrossselection" xfId="8" xr:uid="{00000000-0005-0000-0000-000005000000}"/>
    <cellStyle name="Check Cell 2" xfId="9" xr:uid="{00000000-0005-0000-0000-000006000000}"/>
    <cellStyle name="Comma" xfId="2" builtinId="3"/>
    <cellStyle name="Comma 2" xfId="10" xr:uid="{00000000-0005-0000-0000-000008000000}"/>
    <cellStyle name="Comma 3" xfId="11" xr:uid="{00000000-0005-0000-0000-000009000000}"/>
    <cellStyle name="Comma 4" xfId="12" xr:uid="{00000000-0005-0000-0000-00000A000000}"/>
    <cellStyle name="Comma 5" xfId="13" xr:uid="{00000000-0005-0000-0000-00000B000000}"/>
    <cellStyle name="Comma 6" xfId="14" xr:uid="{00000000-0005-0000-0000-00000C000000}"/>
    <cellStyle name="Currency 2" xfId="15" xr:uid="{00000000-0005-0000-0000-00000D000000}"/>
    <cellStyle name="Currency Round to thousands" xfId="16" xr:uid="{00000000-0005-0000-0000-00000E000000}"/>
    <cellStyle name="Euro" xfId="17" xr:uid="{00000000-0005-0000-0000-00000F000000}"/>
    <cellStyle name="Four-Digit Year" xfId="18" xr:uid="{00000000-0005-0000-0000-000010000000}"/>
    <cellStyle name="Good 2" xfId="19" xr:uid="{00000000-0005-0000-0000-000011000000}"/>
    <cellStyle name="Heading 4 2" xfId="20" xr:uid="{00000000-0005-0000-0000-000012000000}"/>
    <cellStyle name="Hyperlink 2" xfId="21" xr:uid="{00000000-0005-0000-0000-000014000000}"/>
    <cellStyle name="Hyperlink 3" xfId="22" xr:uid="{00000000-0005-0000-0000-000015000000}"/>
    <cellStyle name="Linked Cell" xfId="48" builtinId="24"/>
    <cellStyle name="Neutral 2" xfId="23" xr:uid="{00000000-0005-0000-0000-000016000000}"/>
    <cellStyle name="Normal" xfId="0" builtinId="0"/>
    <cellStyle name="Normal 2" xfId="24" xr:uid="{00000000-0005-0000-0000-000018000000}"/>
    <cellStyle name="Normal 2 2" xfId="25" xr:uid="{00000000-0005-0000-0000-000019000000}"/>
    <cellStyle name="Normal 2 2 2" xfId="26" xr:uid="{00000000-0005-0000-0000-00001A000000}"/>
    <cellStyle name="Normal 2 3" xfId="27" xr:uid="{00000000-0005-0000-0000-00001B000000}"/>
    <cellStyle name="Normal 2 4" xfId="28" xr:uid="{00000000-0005-0000-0000-00001C000000}"/>
    <cellStyle name="Normal 3" xfId="29" xr:uid="{00000000-0005-0000-0000-00001D000000}"/>
    <cellStyle name="Normal 3 2" xfId="30" xr:uid="{00000000-0005-0000-0000-00001E000000}"/>
    <cellStyle name="Normal 4" xfId="31" xr:uid="{00000000-0005-0000-0000-00001F000000}"/>
    <cellStyle name="Normal 4 2" xfId="32" xr:uid="{00000000-0005-0000-0000-000020000000}"/>
    <cellStyle name="Normal 5" xfId="1" xr:uid="{00000000-0005-0000-0000-000021000000}"/>
    <cellStyle name="Normal 6" xfId="33" xr:uid="{00000000-0005-0000-0000-000022000000}"/>
    <cellStyle name="Normal 7" xfId="34" xr:uid="{00000000-0005-0000-0000-000023000000}"/>
    <cellStyle name="Normal 8" xfId="35" xr:uid="{00000000-0005-0000-0000-000024000000}"/>
    <cellStyle name="Normal 9" xfId="36" xr:uid="{00000000-0005-0000-0000-000025000000}"/>
    <cellStyle name="Note 2" xfId="37" xr:uid="{00000000-0005-0000-0000-000027000000}"/>
    <cellStyle name="Percent 2" xfId="38" xr:uid="{00000000-0005-0000-0000-000028000000}"/>
    <cellStyle name="Percent 2 2" xfId="39" xr:uid="{00000000-0005-0000-0000-000029000000}"/>
    <cellStyle name="Percent 3" xfId="40" xr:uid="{00000000-0005-0000-0000-00002A000000}"/>
    <cellStyle name="Percent 4" xfId="41" xr:uid="{00000000-0005-0000-0000-00002B000000}"/>
    <cellStyle name="Percent 5" xfId="42" xr:uid="{00000000-0005-0000-0000-00002C000000}"/>
    <cellStyle name="Rad" xfId="43" xr:uid="{00000000-0005-0000-0000-00002D000000}"/>
    <cellStyle name="redcenteraccrossselection" xfId="44" xr:uid="{00000000-0005-0000-0000-00002E000000}"/>
    <cellStyle name="Wrap Text" xfId="45" xr:uid="{00000000-0005-0000-0000-00002F000000}"/>
    <cellStyle name="Yellow" xfId="46" xr:uid="{00000000-0005-0000-0000-000030000000}"/>
    <cellStyle name="yellowcenteraccrossselection" xfId="47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15</xdr:row>
      <xdr:rowOff>161925</xdr:rowOff>
    </xdr:from>
    <xdr:to>
      <xdr:col>3</xdr:col>
      <xdr:colOff>19050</xdr:colOff>
      <xdr:row>19</xdr:row>
      <xdr:rowOff>106006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BCD994-2515-4D60-ADC2-29F8EF32B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019425"/>
          <a:ext cx="2838450" cy="1277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ages/Excel4Us-Training-Center/166881500102556" TargetMode="External"/><Relationship Id="rId2" Type="http://schemas.openxmlformats.org/officeDocument/2006/relationships/hyperlink" Target="http://www.excel4us.com/" TargetMode="External"/><Relationship Id="rId1" Type="http://schemas.openxmlformats.org/officeDocument/2006/relationships/hyperlink" Target="mailto:Info@Excel4Us.com" TargetMode="External"/><Relationship Id="rId5" Type="http://schemas.openxmlformats.org/officeDocument/2006/relationships/image" Target="../media/image1.png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J31"/>
  <sheetViews>
    <sheetView showGridLines="0" topLeftCell="A3" zoomScale="90" zoomScaleNormal="90" workbookViewId="0">
      <selection activeCell="H23" sqref="H23"/>
    </sheetView>
  </sheetViews>
  <sheetFormatPr defaultColWidth="0" defaultRowHeight="0" customHeight="1" zeroHeight="1"/>
  <cols>
    <col min="1" max="1" width="12.28515625" style="1" customWidth="1"/>
    <col min="2" max="2" width="7.7109375" style="2" customWidth="1"/>
    <col min="3" max="3" width="23.5703125" style="1" customWidth="1"/>
    <col min="4" max="4" width="23" style="1" customWidth="1"/>
    <col min="5" max="5" width="28.7109375" style="1" customWidth="1"/>
    <col min="6" max="6" width="6.42578125" style="1" customWidth="1"/>
    <col min="7" max="7" width="13.140625" style="1" customWidth="1"/>
    <col min="8" max="8" width="36.85546875" style="1" customWidth="1"/>
    <col min="9" max="9" width="4.42578125" style="1" customWidth="1"/>
    <col min="10" max="10" width="11.140625" style="1" customWidth="1"/>
    <col min="11" max="16384" width="9" style="1" hidden="1"/>
  </cols>
  <sheetData>
    <row r="1" spans="1:8" ht="3" customHeight="1">
      <c r="A1" s="1" t="s">
        <v>16</v>
      </c>
      <c r="B1" s="22"/>
      <c r="C1" s="22"/>
      <c r="D1" s="22"/>
      <c r="E1" s="22"/>
      <c r="F1" s="15"/>
    </row>
    <row r="2" spans="1:8" ht="33.75" customHeight="1">
      <c r="A2" s="14"/>
      <c r="C2" s="23" t="s">
        <v>15</v>
      </c>
      <c r="D2" s="23"/>
      <c r="E2" s="23"/>
      <c r="F2" s="23"/>
      <c r="G2" s="23"/>
      <c r="H2" s="23"/>
    </row>
    <row r="3" spans="1:8" ht="15"/>
    <row r="4" spans="1:8" ht="15"/>
    <row r="5" spans="1:8" ht="7.5" customHeight="1"/>
    <row r="6" spans="1:8" ht="15"/>
    <row r="7" spans="1:8" ht="15"/>
    <row r="8" spans="1:8" ht="15"/>
    <row r="9" spans="1:8" ht="15"/>
    <row r="10" spans="1:8" ht="15"/>
    <row r="11" spans="1:8" ht="15"/>
    <row r="12" spans="1:8" ht="15"/>
    <row r="13" spans="1:8" ht="14.25" customHeight="1"/>
    <row r="14" spans="1:8" ht="15"/>
    <row r="15" spans="1:8" ht="15"/>
    <row r="16" spans="1:8" ht="15.75" thickBot="1"/>
    <row r="17" spans="2:9" ht="22.5">
      <c r="G17" s="24" t="s">
        <v>14</v>
      </c>
      <c r="H17" s="25"/>
      <c r="I17" s="26"/>
    </row>
    <row r="18" spans="2:9" ht="15.75">
      <c r="G18" s="27" t="s">
        <v>13</v>
      </c>
      <c r="H18" s="28"/>
      <c r="I18" s="29"/>
    </row>
    <row r="19" spans="2:9" ht="15.75">
      <c r="G19" s="27" t="s">
        <v>12</v>
      </c>
      <c r="H19" s="28"/>
      <c r="I19" s="29"/>
    </row>
    <row r="20" spans="2:9" ht="17.25">
      <c r="G20" s="6" t="s">
        <v>11</v>
      </c>
      <c r="H20" s="13" t="s">
        <v>10</v>
      </c>
      <c r="I20" s="11"/>
    </row>
    <row r="21" spans="2:9" ht="17.25">
      <c r="G21" s="6" t="s">
        <v>9</v>
      </c>
      <c r="H21" s="13" t="s">
        <v>8</v>
      </c>
      <c r="I21" s="11"/>
    </row>
    <row r="22" spans="2:9" ht="17.25">
      <c r="G22" s="6" t="s">
        <v>7</v>
      </c>
      <c r="H22" s="12" t="s">
        <v>6</v>
      </c>
      <c r="I22" s="11"/>
    </row>
    <row r="23" spans="2:9" ht="15" customHeight="1">
      <c r="C23" s="10"/>
      <c r="D23" s="10"/>
      <c r="E23" s="10"/>
      <c r="F23" s="10"/>
      <c r="G23" s="6" t="s">
        <v>5</v>
      </c>
      <c r="H23" s="9" t="s">
        <v>4</v>
      </c>
      <c r="I23" s="7"/>
    </row>
    <row r="24" spans="2:9" ht="15" customHeight="1">
      <c r="B24" s="17" t="s">
        <v>3</v>
      </c>
      <c r="C24" s="17"/>
      <c r="D24" s="17"/>
      <c r="E24" s="17"/>
      <c r="F24" s="5"/>
      <c r="G24" s="6" t="s">
        <v>2</v>
      </c>
      <c r="H24" s="8" t="s">
        <v>1</v>
      </c>
      <c r="I24" s="7"/>
    </row>
    <row r="25" spans="2:9" ht="15" customHeight="1">
      <c r="B25" s="17"/>
      <c r="C25" s="17"/>
      <c r="D25" s="17"/>
      <c r="E25" s="17"/>
      <c r="F25" s="5"/>
      <c r="G25" s="6" t="s">
        <v>0</v>
      </c>
      <c r="H25" s="18" t="s">
        <v>17</v>
      </c>
      <c r="I25" s="19"/>
    </row>
    <row r="26" spans="2:9" ht="16.5" customHeight="1" thickBot="1">
      <c r="B26" s="17"/>
      <c r="C26" s="17"/>
      <c r="D26" s="17"/>
      <c r="E26" s="17"/>
      <c r="F26" s="5"/>
      <c r="G26" s="4"/>
      <c r="H26" s="20"/>
      <c r="I26" s="21"/>
    </row>
    <row r="27" spans="2:9" ht="15" hidden="1">
      <c r="D27" s="3"/>
    </row>
    <row r="28" spans="2:9" ht="14.25" hidden="1" customHeight="1">
      <c r="D28" s="3"/>
    </row>
    <row r="29" spans="2:9" ht="14.25" hidden="1" customHeight="1"/>
    <row r="30" spans="2:9" ht="15"/>
    <row r="31" spans="2:9" ht="15" hidden="1"/>
  </sheetData>
  <sheetProtection password="F9BA" sheet="1" objects="1" scenarios="1" selectLockedCells="1"/>
  <mergeCells count="7">
    <mergeCell ref="B24:E26"/>
    <mergeCell ref="H25:I26"/>
    <mergeCell ref="B1:E1"/>
    <mergeCell ref="C2:H2"/>
    <mergeCell ref="G17:I17"/>
    <mergeCell ref="G18:I18"/>
    <mergeCell ref="G19:I19"/>
  </mergeCells>
  <hyperlinks>
    <hyperlink ref="H23" r:id="rId1" xr:uid="{00000000-0004-0000-0000-000000000000}"/>
    <hyperlink ref="H24" r:id="rId2" xr:uid="{00000000-0004-0000-0000-000001000000}"/>
    <hyperlink ref="H25" r:id="rId3" display="https://www.facebook.com/pages/Excel4Us-Training-Center/166881500102556" xr:uid="{00000000-0004-0000-0000-000002000000}"/>
  </hyperlinks>
  <pageMargins left="0.7" right="0.7" top="0.75" bottom="0.75" header="0.3" footer="0.3"/>
  <pageSetup paperSize="9" orientation="portrait" r:id="rId4"/>
  <headerFooter>
    <oddHeader>&amp;CExcel4Us Training Center</oddHeader>
    <oddFooter>&amp;Cدورة الإكسيل ادفانس مع الأستاذ يحيى حسين &amp;R00962 79 5157525
00962 6 5688546&amp;LYahya@Excel4Us.com
Info@Excel4Us.com</oddFooter>
  </headerFooter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20"/>
  <sheetViews>
    <sheetView showGridLines="0" tabSelected="1" zoomScaleNormal="100" workbookViewId="0">
      <selection activeCell="D3" sqref="D3"/>
    </sheetView>
  </sheetViews>
  <sheetFormatPr defaultRowHeight="15"/>
  <cols>
    <col min="1" max="1" width="17.28515625" style="16" bestFit="1" customWidth="1"/>
    <col min="2" max="2" width="13.85546875" style="16" bestFit="1" customWidth="1"/>
    <col min="3" max="3" width="12" style="16" bestFit="1" customWidth="1"/>
    <col min="4" max="4" width="11.7109375" style="16" customWidth="1"/>
    <col min="5" max="5" width="8.85546875" style="16" customWidth="1"/>
    <col min="6" max="6" width="9.140625" style="16"/>
    <col min="7" max="7" width="12.5703125" style="16" customWidth="1"/>
    <col min="8" max="8" width="9.140625" style="16"/>
    <col min="10" max="11" width="9.140625" style="16"/>
    <col min="12" max="12" width="9.140625" style="37"/>
    <col min="13" max="13" width="9.140625" style="16"/>
    <col min="14" max="14" width="10.140625" style="38" bestFit="1" customWidth="1"/>
    <col min="15" max="15" width="13.42578125" style="37" bestFit="1" customWidth="1"/>
    <col min="16" max="16" width="1" style="37" customWidth="1"/>
    <col min="17" max="20" width="13.42578125" style="37" customWidth="1"/>
    <col min="21" max="16384" width="9.140625" style="16"/>
  </cols>
  <sheetData>
    <row r="1" spans="1:20">
      <c r="A1" s="42"/>
      <c r="B1" s="42"/>
      <c r="C1" s="42"/>
      <c r="D1" s="42"/>
      <c r="E1" s="42"/>
      <c r="F1" s="42"/>
      <c r="G1" s="42"/>
      <c r="H1" s="42"/>
      <c r="I1" s="43"/>
      <c r="J1" s="42"/>
      <c r="K1" s="42"/>
      <c r="L1" s="44"/>
      <c r="M1" s="42"/>
      <c r="N1" s="45">
        <v>5250</v>
      </c>
    </row>
    <row r="2" spans="1:20">
      <c r="A2" s="30" t="s">
        <v>29</v>
      </c>
      <c r="B2" s="31" t="s">
        <v>30</v>
      </c>
      <c r="C2" s="30" t="s">
        <v>31</v>
      </c>
      <c r="D2" s="30" t="s">
        <v>34</v>
      </c>
      <c r="E2" s="42"/>
      <c r="F2" s="42"/>
      <c r="G2" s="42"/>
      <c r="H2" s="43"/>
      <c r="I2" s="42"/>
      <c r="J2" s="42" t="s">
        <v>39</v>
      </c>
      <c r="K2" s="44" t="s">
        <v>35</v>
      </c>
      <c r="L2" s="42"/>
      <c r="M2" s="46" t="s">
        <v>40</v>
      </c>
      <c r="N2" s="46" t="s">
        <v>41</v>
      </c>
      <c r="T2" s="16"/>
    </row>
    <row r="3" spans="1:20">
      <c r="A3" s="32" t="s">
        <v>19</v>
      </c>
      <c r="B3" s="34" t="s">
        <v>32</v>
      </c>
      <c r="C3" s="33">
        <v>1750</v>
      </c>
      <c r="D3" s="39">
        <f>IF(B3="متزوج",
MAX(0,IF(MIN(C3-1666.667,416.667)&lt;=2083,MIN(C3-1666.667,416.667)*5%))+
MAX(0,IF(MIN(C3-2083.333,416.667)&lt;=2500,MIN(C3-2083.333,416.667)*10%))+
MAX(0,IF(MIN(C3-2500,416.667)&lt;=2916.667,MIN(C3-2500,416.667)*15%))+
MAX(0,IF(MIN(C3-2916.667,416.667)&lt;=3333.333,MIN(C3-2916.667,416.667)*20%))+
MAX(0,C3-3333.333)*25%,
MAX(0,IF(MIN(C3-833.333,416.667)&lt;=1250,5%*MIN(C3-833.333,416.667))+
MAX(0,IF(MIN(C3-1250,416.667)&lt;=1666.667,10%*MIN(C3-1250,416.667))+
MAX(0,IF(MIN(C3-1666.667,416.667)&lt;=2083.333,15%*MIN(C3-1666.667,416.667))+
MAX(0,IF(MIN(C3-2083.333,416.667)&lt;=25000,20%*MIN(C3-2083.333,416.667))+
MAX(0,(C3-2500)*25%))))))</f>
        <v>4.1666500000000042</v>
      </c>
      <c r="E3" s="42"/>
      <c r="F3" s="42"/>
      <c r="G3" s="42"/>
      <c r="H3" s="43"/>
      <c r="I3" s="42">
        <f>J3</f>
        <v>1666.6666666666667</v>
      </c>
      <c r="J3" s="42">
        <f>K3/12</f>
        <v>1666.6666666666667</v>
      </c>
      <c r="K3" s="44">
        <v>20000</v>
      </c>
      <c r="L3" s="47">
        <v>0</v>
      </c>
      <c r="M3" s="45">
        <f>MIN(1666.667,N1)</f>
        <v>1666.6669999999999</v>
      </c>
      <c r="N3" s="44">
        <f>L3*M3</f>
        <v>0</v>
      </c>
      <c r="P3" s="37">
        <v>0</v>
      </c>
      <c r="R3" s="35"/>
      <c r="T3" s="16"/>
    </row>
    <row r="4" spans="1:20">
      <c r="A4" s="32" t="s">
        <v>18</v>
      </c>
      <c r="B4" s="34" t="s">
        <v>33</v>
      </c>
      <c r="C4" s="33">
        <v>1750</v>
      </c>
      <c r="D4" s="39">
        <f t="shared" ref="D4:D15" si="0">IF(B4="متزوج",
MAX(0,IF(MIN(C4-1666.667,416.667)&lt;=2083,MIN(C4-1666.667,416.667)*5%))+
MAX(0,IF(MIN(C4-2083.333,416.667)&lt;=2500,MIN(C4-2083.333,416.667)*10%))+
MAX(0,IF(MIN(C4-2500,416.667)&lt;=2916.667,MIN(C4-2500,416.667)*15%))+
MAX(0,IF(MIN(C4-2916.667,416.667)&lt;=3333.333,MIN(C4-2916.667,416.667)*20%))+
MAX(0,C4-3333.333)*25%,
MAX(0,IF(MIN(C4-833.333,416.667)&lt;=1250,5%*MIN(C4-833.333,416.667))+
MAX(0,IF(MIN(C4-1250,416.667)&lt;=1666.667,10%*MIN(C4-1250,416.667))+
MAX(0,IF(MIN(C4-1666.667,416.667)&lt;=2083.333,15%*MIN(C4-1666.667,416.667))+
MAX(0,IF(MIN(C4-2083.333,416.667)&lt;=25000,20%*MIN(C4-2083.333,416.667))+
MAX(0,(C4-2500)*25%))))))</f>
        <v>75.000000000000014</v>
      </c>
      <c r="E4" s="42"/>
      <c r="F4" s="42"/>
      <c r="G4" s="42"/>
      <c r="H4" s="43"/>
      <c r="I4" s="42">
        <f>J3+J4</f>
        <v>2083.3333333333335</v>
      </c>
      <c r="J4" s="42">
        <f t="shared" ref="J4:J8" si="1">K4/12</f>
        <v>416.66666666666669</v>
      </c>
      <c r="K4" s="44">
        <v>5000</v>
      </c>
      <c r="L4" s="47">
        <v>0.05</v>
      </c>
      <c r="M4" s="45">
        <f>MIN($N$1-SUM($M$3:M3),416.6667)</f>
        <v>416.66669999999999</v>
      </c>
      <c r="N4" s="44">
        <f>L4*M4</f>
        <v>20.833335000000002</v>
      </c>
      <c r="P4" s="37">
        <f>Q3</f>
        <v>0</v>
      </c>
      <c r="R4" s="35"/>
      <c r="T4" s="16"/>
    </row>
    <row r="5" spans="1:20">
      <c r="A5" s="32" t="s">
        <v>37</v>
      </c>
      <c r="B5" s="34" t="s">
        <v>32</v>
      </c>
      <c r="C5" s="33">
        <v>2500</v>
      </c>
      <c r="D5" s="39">
        <f t="shared" si="0"/>
        <v>62.500049999999987</v>
      </c>
      <c r="E5" s="42"/>
      <c r="F5" s="42"/>
      <c r="G5" s="42"/>
      <c r="H5" s="43"/>
      <c r="I5" s="42">
        <f>I4+J5</f>
        <v>2500</v>
      </c>
      <c r="J5" s="42">
        <f t="shared" si="1"/>
        <v>416.66666666666669</v>
      </c>
      <c r="K5" s="44">
        <v>5000</v>
      </c>
      <c r="L5" s="47">
        <v>0.1</v>
      </c>
      <c r="M5" s="45">
        <f>MIN($N$1-SUM($M$3:M4),416.6667)</f>
        <v>416.66669999999999</v>
      </c>
      <c r="N5" s="44">
        <f>L5*M5</f>
        <v>41.666670000000003</v>
      </c>
      <c r="P5" s="37">
        <f t="shared" ref="P5:P9" si="2">Q4</f>
        <v>0</v>
      </c>
      <c r="R5" s="35"/>
      <c r="T5" s="16"/>
    </row>
    <row r="6" spans="1:20">
      <c r="A6" s="32" t="s">
        <v>20</v>
      </c>
      <c r="B6" s="34" t="s">
        <v>32</v>
      </c>
      <c r="C6" s="33">
        <v>1950</v>
      </c>
      <c r="D6" s="39">
        <f t="shared" si="0"/>
        <v>14.166650000000004</v>
      </c>
      <c r="E6" s="42"/>
      <c r="F6" s="42"/>
      <c r="G6" s="42"/>
      <c r="H6" s="43"/>
      <c r="I6" s="42">
        <f t="shared" ref="I6:I8" si="3">I5+J6</f>
        <v>2916.6666666666665</v>
      </c>
      <c r="J6" s="42">
        <f t="shared" si="1"/>
        <v>416.66666666666669</v>
      </c>
      <c r="K6" s="44">
        <v>5000</v>
      </c>
      <c r="L6" s="47">
        <v>0.15</v>
      </c>
      <c r="M6" s="45">
        <f>MIN($N$1-SUM($M$3:M5),416.6667)</f>
        <v>416.66669999999999</v>
      </c>
      <c r="N6" s="44">
        <f>L6*M6</f>
        <v>62.500004999999994</v>
      </c>
      <c r="P6" s="37">
        <f t="shared" si="2"/>
        <v>0</v>
      </c>
      <c r="R6" s="35"/>
      <c r="T6" s="16"/>
    </row>
    <row r="7" spans="1:20">
      <c r="A7" s="32" t="s">
        <v>21</v>
      </c>
      <c r="B7" s="34" t="s">
        <v>33</v>
      </c>
      <c r="C7" s="33">
        <v>850</v>
      </c>
      <c r="D7" s="39">
        <f t="shared" si="0"/>
        <v>0.83335000000000159</v>
      </c>
      <c r="E7" s="42"/>
      <c r="F7" s="42"/>
      <c r="G7" s="42"/>
      <c r="H7" s="43"/>
      <c r="I7" s="42">
        <f t="shared" si="3"/>
        <v>3333.333333333333</v>
      </c>
      <c r="J7" s="42">
        <f t="shared" si="1"/>
        <v>416.66666666666669</v>
      </c>
      <c r="K7" s="44">
        <v>5000</v>
      </c>
      <c r="L7" s="47">
        <v>0.2</v>
      </c>
      <c r="M7" s="45">
        <f>MIN($N$1-SUM($M$3:M6),416.6667)</f>
        <v>416.66669999999999</v>
      </c>
      <c r="N7" s="44">
        <f>L7*M7</f>
        <v>83.333340000000007</v>
      </c>
      <c r="P7" s="37">
        <f t="shared" si="2"/>
        <v>0</v>
      </c>
      <c r="R7" s="35"/>
      <c r="T7" s="16"/>
    </row>
    <row r="8" spans="1:20">
      <c r="A8" s="32" t="s">
        <v>22</v>
      </c>
      <c r="B8" s="34" t="s">
        <v>32</v>
      </c>
      <c r="C8" s="33">
        <v>1850</v>
      </c>
      <c r="D8" s="39">
        <f t="shared" si="0"/>
        <v>9.1666500000000042</v>
      </c>
      <c r="E8" s="42"/>
      <c r="F8" s="42"/>
      <c r="G8" s="42"/>
      <c r="H8" s="43"/>
      <c r="I8" s="42">
        <f t="shared" si="3"/>
        <v>3749.9999999999995</v>
      </c>
      <c r="J8" s="42">
        <f t="shared" si="1"/>
        <v>416.66666666666669</v>
      </c>
      <c r="K8" s="44">
        <v>5000</v>
      </c>
      <c r="L8" s="47">
        <v>0.25</v>
      </c>
      <c r="M8" s="45">
        <f>$N$1-SUM($M$3:M7)</f>
        <v>1916.6662000000006</v>
      </c>
      <c r="N8" s="44">
        <f>L8*M8</f>
        <v>479.16655000000014</v>
      </c>
      <c r="P8" s="37">
        <f t="shared" si="2"/>
        <v>0</v>
      </c>
      <c r="R8" s="35"/>
      <c r="T8" s="16"/>
    </row>
    <row r="9" spans="1:20">
      <c r="A9" s="32" t="s">
        <v>23</v>
      </c>
      <c r="B9" s="34" t="s">
        <v>32</v>
      </c>
      <c r="C9" s="33">
        <v>5250</v>
      </c>
      <c r="D9" s="39">
        <f t="shared" si="0"/>
        <v>687.50025000000005</v>
      </c>
      <c r="E9" s="42"/>
      <c r="F9" s="42"/>
      <c r="G9" s="42"/>
      <c r="H9" s="43"/>
      <c r="I9" s="42"/>
      <c r="J9" s="42"/>
      <c r="K9" s="44"/>
      <c r="L9" s="42"/>
      <c r="M9" s="45">
        <f>SUM(M3:M8)</f>
        <v>5250</v>
      </c>
      <c r="N9" s="45">
        <f>SUM(N3:N8)</f>
        <v>687.49990000000014</v>
      </c>
      <c r="P9" s="37">
        <f t="shared" si="2"/>
        <v>0</v>
      </c>
      <c r="R9" s="36"/>
      <c r="S9" s="36"/>
      <c r="T9" s="16"/>
    </row>
    <row r="10" spans="1:20">
      <c r="A10" s="32" t="s">
        <v>38</v>
      </c>
      <c r="B10" s="34" t="s">
        <v>32</v>
      </c>
      <c r="C10" s="33">
        <v>6000</v>
      </c>
      <c r="D10" s="39">
        <f t="shared" si="0"/>
        <v>875.00025000000005</v>
      </c>
      <c r="E10" s="42"/>
      <c r="F10" s="42"/>
      <c r="G10" s="42"/>
      <c r="H10" s="43"/>
      <c r="I10" s="42"/>
      <c r="J10" s="42"/>
      <c r="K10" s="44"/>
      <c r="L10" s="42"/>
      <c r="M10" s="46"/>
      <c r="N10" s="46"/>
      <c r="O10" s="36"/>
      <c r="T10" s="16"/>
    </row>
    <row r="11" spans="1:20">
      <c r="A11" s="32" t="s">
        <v>24</v>
      </c>
      <c r="B11" s="34" t="s">
        <v>33</v>
      </c>
      <c r="C11" s="33">
        <v>2500</v>
      </c>
      <c r="D11" s="39">
        <f t="shared" si="0"/>
        <v>208.33349999999996</v>
      </c>
      <c r="E11" s="42"/>
      <c r="F11" s="42"/>
      <c r="G11" s="42"/>
      <c r="H11" s="43"/>
      <c r="I11" s="42"/>
      <c r="J11" s="42"/>
      <c r="K11" s="44" t="s">
        <v>36</v>
      </c>
      <c r="L11" s="42"/>
      <c r="M11" s="46"/>
      <c r="N11" s="46"/>
      <c r="T11" s="16"/>
    </row>
    <row r="12" spans="1:20">
      <c r="A12" s="32" t="s">
        <v>25</v>
      </c>
      <c r="B12" s="34" t="s">
        <v>32</v>
      </c>
      <c r="C12" s="33">
        <v>3500</v>
      </c>
      <c r="D12" s="39">
        <f t="shared" si="0"/>
        <v>250.00024999999999</v>
      </c>
      <c r="E12" s="42"/>
      <c r="F12" s="42"/>
      <c r="G12" s="42"/>
      <c r="H12" s="43"/>
      <c r="I12" s="42"/>
      <c r="J12" s="42">
        <f>K12/12</f>
        <v>833.33333333333337</v>
      </c>
      <c r="K12" s="44">
        <v>10000</v>
      </c>
      <c r="L12" s="47">
        <v>0</v>
      </c>
      <c r="M12" s="46"/>
      <c r="N12" s="44"/>
      <c r="T12" s="16"/>
    </row>
    <row r="13" spans="1:20">
      <c r="A13" s="32" t="s">
        <v>26</v>
      </c>
      <c r="B13" s="34" t="s">
        <v>32</v>
      </c>
      <c r="C13" s="33">
        <v>1250</v>
      </c>
      <c r="D13" s="39">
        <f t="shared" si="0"/>
        <v>0</v>
      </c>
      <c r="E13" s="42"/>
      <c r="F13" s="42"/>
      <c r="G13" s="42"/>
      <c r="H13" s="43"/>
      <c r="I13" s="42">
        <f>J12+J13</f>
        <v>1250</v>
      </c>
      <c r="J13" s="42">
        <f t="shared" ref="J13:J17" si="4">K13/12</f>
        <v>416.66666666666669</v>
      </c>
      <c r="K13" s="44">
        <v>5000</v>
      </c>
      <c r="L13" s="47">
        <v>0.05</v>
      </c>
      <c r="M13" s="46"/>
      <c r="N13" s="44"/>
      <c r="T13" s="16"/>
    </row>
    <row r="14" spans="1:20">
      <c r="A14" s="32" t="s">
        <v>27</v>
      </c>
      <c r="B14" s="34" t="s">
        <v>32</v>
      </c>
      <c r="C14" s="33">
        <v>900</v>
      </c>
      <c r="D14" s="39">
        <f t="shared" si="0"/>
        <v>0</v>
      </c>
      <c r="E14" s="42"/>
      <c r="F14" s="42"/>
      <c r="G14" s="42"/>
      <c r="H14" s="43"/>
      <c r="I14" s="42">
        <f>I13+J14</f>
        <v>1666.6666666666667</v>
      </c>
      <c r="J14" s="42">
        <f t="shared" si="4"/>
        <v>416.66666666666669</v>
      </c>
      <c r="K14" s="44">
        <v>5000</v>
      </c>
      <c r="L14" s="47">
        <v>0.1</v>
      </c>
      <c r="M14" s="46"/>
      <c r="N14" s="44"/>
      <c r="T14" s="16"/>
    </row>
    <row r="15" spans="1:20">
      <c r="A15" s="32" t="s">
        <v>28</v>
      </c>
      <c r="B15" s="34" t="s">
        <v>33</v>
      </c>
      <c r="C15" s="33">
        <v>1750</v>
      </c>
      <c r="D15" s="39">
        <f t="shared" si="0"/>
        <v>75.000000000000014</v>
      </c>
      <c r="E15" s="42"/>
      <c r="F15" s="42"/>
      <c r="G15" s="42"/>
      <c r="H15" s="43"/>
      <c r="I15" s="42">
        <f t="shared" ref="I15:I17" si="5">I14+J15</f>
        <v>2083.3333333333335</v>
      </c>
      <c r="J15" s="42">
        <f t="shared" si="4"/>
        <v>416.66666666666669</v>
      </c>
      <c r="K15" s="44">
        <v>5000</v>
      </c>
      <c r="L15" s="47">
        <v>0.15</v>
      </c>
      <c r="M15" s="46"/>
      <c r="N15" s="44"/>
      <c r="T15" s="16"/>
    </row>
    <row r="16" spans="1:20">
      <c r="A16" s="42"/>
      <c r="B16" s="42"/>
      <c r="C16" s="42"/>
      <c r="D16" s="42"/>
      <c r="E16" s="42"/>
      <c r="F16" s="42"/>
      <c r="G16" s="42"/>
      <c r="H16" s="43"/>
      <c r="I16" s="42">
        <f t="shared" si="5"/>
        <v>2500</v>
      </c>
      <c r="J16" s="42">
        <f t="shared" si="4"/>
        <v>416.66666666666669</v>
      </c>
      <c r="K16" s="44">
        <v>5000</v>
      </c>
      <c r="L16" s="47">
        <v>0.2</v>
      </c>
      <c r="M16" s="46"/>
      <c r="N16" s="44"/>
      <c r="T16" s="16"/>
    </row>
    <row r="17" spans="1:20">
      <c r="A17" s="42"/>
      <c r="B17" s="42"/>
      <c r="C17" s="42"/>
      <c r="D17" s="42"/>
      <c r="E17" s="42"/>
      <c r="F17" s="42"/>
      <c r="G17" s="42"/>
      <c r="H17" s="43"/>
      <c r="I17" s="42">
        <f t="shared" si="5"/>
        <v>2916.6666666666665</v>
      </c>
      <c r="J17" s="42">
        <f t="shared" si="4"/>
        <v>416.66666666666669</v>
      </c>
      <c r="K17" s="44">
        <v>5000</v>
      </c>
      <c r="L17" s="47">
        <v>0.25</v>
      </c>
      <c r="M17" s="46"/>
      <c r="N17" s="44"/>
      <c r="T17" s="16"/>
    </row>
    <row r="18" spans="1:20" ht="48.75" customHeight="1">
      <c r="D18" s="41" t="s">
        <v>43</v>
      </c>
      <c r="E18" s="41"/>
      <c r="F18" s="41"/>
      <c r="G18" s="41"/>
      <c r="H18"/>
      <c r="I18" s="16"/>
      <c r="K18" s="37"/>
      <c r="L18" s="16"/>
      <c r="M18" s="38"/>
      <c r="N18" s="37"/>
      <c r="T18" s="16"/>
    </row>
    <row r="19" spans="1:20" ht="26.25">
      <c r="D19" s="40" t="s">
        <v>42</v>
      </c>
      <c r="E19" s="40"/>
      <c r="F19" s="40"/>
      <c r="G19" s="40"/>
      <c r="H19"/>
      <c r="I19" s="16"/>
      <c r="K19" s="37"/>
      <c r="L19" s="16"/>
      <c r="M19" s="38"/>
      <c r="N19" s="37"/>
      <c r="T19" s="16"/>
    </row>
    <row r="20" spans="1:20">
      <c r="H20"/>
      <c r="I20" s="16"/>
      <c r="K20" s="37"/>
      <c r="L20" s="16"/>
      <c r="M20" s="38"/>
      <c r="N20" s="37"/>
      <c r="T20" s="16"/>
    </row>
  </sheetData>
  <sheetProtection algorithmName="SHA-512" hashValue="naRxwP+zue2ZEiy2H95eWjecS6ooQQY1B7rz86DUuMdvgpDVqaq3R32aotMLDxPU2bDDeamiiJMxjIemnsbEOg==" saltValue="EqrM5gPgR3VUHcDSWM6mHw==" spinCount="100000" sheet="1" objects="1" scenarios="1"/>
  <mergeCells count="2">
    <mergeCell ref="D19:G19"/>
    <mergeCell ref="D18:G18"/>
  </mergeCells>
  <dataValidations disablePrompts="1" count="2">
    <dataValidation type="list" allowBlank="1" showInputMessage="1" showErrorMessage="1" sqref="P1:T1" xr:uid="{678BBE39-C6E4-45B9-B161-F82292137D31}">
      <formula1>#REF!</formula1>
    </dataValidation>
    <dataValidation type="list" allowBlank="1" showInputMessage="1" showErrorMessage="1" sqref="P10:S10 O11" xr:uid="{FFBF415A-D707-437F-B664-8DFAD5B11AE1}">
      <formula1>#REF!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D a t a M a s h u p   s q m i d = " f 5 4 9 a e f 0 - 2 c 1 2 - 4 9 e b - 8 4 1 0 - 9 c 7 5 c 3 f 6 8 1 2 5 "   x m l n s = " h t t p : / / s c h e m a s . m i c r o s o f t . c o m / D a t a M a s h u p " > A A A A A G Q E A A B Q S w M E F A A C A A g A 7 D Y 4 T k R c L i W m A A A A + A A A A B I A H A B D b 2 5 m a W c v U G F j a 2 F n Z S 5 4 b W w g o h g A K K A U A A A A A A A A A A A A A A A A A A A A A A A A A A A A h Y + 9 D o I w G E V f h X S n P x A M I R 9 l c J X E h G h c m 1 q h E Y q h x f J u D j 6 S r y C J o m 6 O 9 + Q M 5 z 5 u d y i m r g 2 u a r C 6 N z l i m K J A G d k f t a l z N L p T m K K C w 1 b I s 6 h V M M v G Z p M 9 5 q h x 7 p I R 4 r 3 H P s b 9 U J O I U k Y O 5 a a S j e o E + s j 6 v x x q Y 5 0 w U i E O + 1 c M j / A q w U n M Y s x S B m T B U G r z V a K 5 G F M g P x D W Y + v G Q X F l w l 0 F Z J l A 3 i / 4 E 1 B L A w Q U A A I A C A D s N j h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D Y 4 T k z L z M J c A Q A A w Q M A A B M A H A B G b 3 J t d W x h c y 9 T Z W N 0 a W 9 u M S 5 t I K I Y A C i g F A A A A A A A A A A A A A A A A A A A A A A A A A A A A J W S w W u D M B T G 7 4 L / w y O F o S B C t 7 F L 6 W G 4 H X r Y x t b C G O I h 1 d d Z q s l I I r R I / / c l x l q 7 O r p 5 i X x 5 7 / u 9 f D y J q V p z B n N 7 j i e u 4 z o y p w I z G J E F X R Z 4 D d 6 N T 2 A K B S r X A f 3 N e S V S 1 M r j N s U i j C o h k K l 3 L j Z L z j e e X 8 f P t M R p 2 0 6 S f R x x p n R J E l i D E Y l y y j 4 1 Y 7 H 7 Q u P d l I Y L Q Z l c c V F G v K h K Z i 6 l Z 2 l B X Z O I V 0 y J H Q l A 6 R v I q M L 9 3 u 8 8 Z 0 y i U N r 0 A 6 k 4 m t 5 n m b X z f m A D I E 1 l A E j T H B 6 0 X W g E L 2 5 B i R / A j K m 7 2 9 D U D 4 C e 9 L P y Y d L p M B p l a / u s R v k n D E y y F 4 g H E u l 1 n H G N e s J u I l W 4 V Q P o 1 4 r q 8 5 d M h w b U 8 E N P n 9 x q L 6 s / x f y G T H t l Y E n y S L c X r e w N z H m 6 L M S w S X 9 T + m s w v r B + 5 3 M Y 9 + P r u t z 6 A J 2 P a a i k 4 u X l T R w 3 e a k u K / M P B K 7 i l p L 4 r r N m g 9 6 T b 1 B L A Q I t A B Q A A g A I A O w 2 O E 5 E X C 4 l p g A A A P g A A A A S A A A A A A A A A A A A A A A A A A A A A A B D b 2 5 m a W c v U G F j a 2 F n Z S 5 4 b W x Q S w E C L Q A U A A I A C A D s N j h O D 8 r p q 6 Q A A A D p A A A A E w A A A A A A A A A A A A A A A A D y A A A A W 0 N v b n R l b n R f V H l w Z X N d L n h t b F B L A Q I t A B Q A A g A I A O w 2 O E 5 M y 8 z C X A E A A M E D A A A T A A A A A A A A A A A A A A A A A O M B A A B G b 3 J t d W x h c y 9 T Z W N 0 a W 9 u M S 5 t U E s F B g A A A A A D A A M A w g A A A I w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M P A A A A A A A A c Q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i U y M C g z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Z Y W h 5 Y S B I d X N z a W V u I i A v P j x F b n R y e S B U e X B l P S J S Z W N v d m V y e V R h c m d l d E N v b H V t b i I g V m F s d W U 9 I m w 2 I i A v P j x F b n R y e S B U e X B l P S J S Z W N v d m V y e V R h c m d l d F J v d y I g V m F s d W U 9 I m w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x L T A y V D A 2 O j A x O j I x L j c y M D A z N T B a I i A v P j x F b n R y e S B U e X B l P S J G a W x s Q 2 9 s d W 1 u V H l w Z X M i I F Z h b H V l P S J z Q 1 F N R E J n W U E i I C 8 + P E V u d H J 5 I F R 5 c G U 9 I k Z p b G x D b 2 x 1 b W 5 O Y W 1 l c y I g V m F s d W U 9 I n N b J n F 1 b 3 Q 7 R G F 0 Z S Z x d W 9 0 O y w m c X V v d D t Z Z W F y J n F 1 b 3 Q 7 L C Z x d W 9 0 O 0 1 v b n R o J n F 1 b 3 Q 7 L C Z x d W 9 0 O 0 1 v b n R o I E 5 h b W U m c X V v d D s s J n F 1 b 3 Q 7 U X V h c n R l c i Z x d W 9 0 O y w m c X V v d D t R d H I m c X V v d D t d I i A v P j x F b n R y e S B U e X B l P S J G a W x s U 3 R h d H V z I i B W Y W x 1 Z T 0 i c 0 N v b X B s Z X R l I i A v P j x F b n R y e S B U e X B l P S J R d W V y e U l E I i B W Y W x 1 Z T 0 i c z d l O D I 3 N z c x L W M 5 N D k t N D Q 0 Z C 1 h Z T E 5 L T U y N T B l O T k 2 N z c 5 N y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y I C g z K S 9 D a G F u Z 2 V k I F R 5 c G U u e 0 N v d W 5 0 c n k s M H 0 m c X V v d D s s J n F 1 b 3 Q 7 U 2 V j d G l v b j E v V G F i b G U y I C g z K S 9 J b n N l c n R l Z C B Z Z W F y L n t Z Z W F y L D F 9 J n F 1 b 3 Q 7 L C Z x d W 9 0 O 1 N l Y 3 R p b 2 4 x L 1 R h Y m x l M i A o M y k v S W 5 z Z X J 0 Z W Q g T W 9 u d G g u e 0 1 v b n R o L D J 9 J n F 1 b 3 Q 7 L C Z x d W 9 0 O 1 N l Y 3 R p b 2 4 x L 1 R h Y m x l M i A o M y k v S W 5 z Z X J 0 Z W Q g T W 9 u d G g g T m F t Z S 5 7 T W 9 u d G g g T m F t Z S w z f S Z x d W 9 0 O y w m c X V v d D t T Z W N 0 a W 9 u M S 9 U Y W J s Z T I g K D M p L 0 N o Y W 5 n Z W Q g V H l w Z T E u e 1 F 1 Y X J 0 Z X I s N H 0 m c X V v d D s s J n F 1 b 3 Q 7 U 2 V j d G l v b j E v V G F i b G U y I C g z K S 9 B Z G R l Z C B D d X N 0 b 2 0 u e 1 F 0 c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T I g K D M p L 0 N o Y W 5 n Z W Q g V H l w Z S 5 7 Q 2 9 1 b n R y e S w w f S Z x d W 9 0 O y w m c X V v d D t T Z W N 0 a W 9 u M S 9 U Y W J s Z T I g K D M p L 0 l u c 2 V y d G V k I F l l Y X I u e 1 l l Y X I s M X 0 m c X V v d D s s J n F 1 b 3 Q 7 U 2 V j d G l v b j E v V G F i b G U y I C g z K S 9 J b n N l c n R l Z C B N b 2 5 0 a C 5 7 T W 9 u d G g s M n 0 m c X V v d D s s J n F 1 b 3 Q 7 U 2 V j d G l v b j E v V G F i b G U y I C g z K S 9 J b n N l c n R l Z C B N b 2 5 0 a C B O Y W 1 l L n t N b 2 5 0 a C B O Y W 1 l L D N 9 J n F 1 b 3 Q 7 L C Z x d W 9 0 O 1 N l Y 3 R p b 2 4 x L 1 R h Y m x l M i A o M y k v Q 2 h h b m d l Z C B U e X B l M S 5 7 U X V h c n R l c i w 0 f S Z x d W 9 0 O y w m c X V v d D t T Z W N 0 a W 9 u M S 9 U Y W J s Z T I g K D M p L 0 F k Z G V k I E N 1 c 3 R v b S 5 7 U X R y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I l M j A o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J T I w K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J T I w K D M p L 0 l u c 2 V y d G V k J T I w W W V h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U y M C g z K S 9 J b n N l c n R l Z C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J T I w K D M p L 0 l u c 2 V y d G V k J T I w T W 9 u d G g l M j B O Y W 1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J T I w K D M p L 0 l u c 2 V y d G V k J T I w U X V h c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U y M C g z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U y M C g z K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U y M C g z K S 9 D a G F u Z 2 V k J T I w V H l w Z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T X 4 Z S n C 8 L E i F S L y l y 2 y n H w A A A A A C A A A A A A A Q Z g A A A A E A A C A A A A C a E 5 U p u 4 i O c o a 2 1 Y L m F u + O V G M k P r J 6 w f O D d B z x o g V f R g A A A A A O g A A A A A I A A C A A A A C + i M U X / u d U P 1 L Z 2 E W k l Q E / 8 s t Z E k V 9 j G r Z i 5 m l i A H n p 1 A A A A D Z j O R Z X e X n z v W 3 H o E X l D V T W 0 B J R I i P H X o o Q / N I C 6 7 h v B 2 F e b 1 N 3 H 9 a 9 g V W V Q f N d f d V e A w R j N l Z 1 i 1 w 3 v L U b l 6 d S Z y i t 3 a f f 0 9 I n x 9 o 2 u L W 8 k A A A A C h n W s C p v i H X q r r M B Z A 5 D Y N k b 4 E b M 9 e W 9 L k W G b 4 a O i m P 7 x 7 B B F v 6 G r i 7 e M Q A / Q f p c p S r 4 0 r S 4 w W 6 e E T + j / p X N j A < / D a t a M a s h u p > 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E3AC94C7-CFA2-4B4D-BA63-805BCDE8521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4976318-F949-4D1A-B08C-C674874F251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Excel4Us</vt:lpstr>
      <vt:lpstr>Yahya Hussien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Yahya Hussien, Excel MVP</dc:creator>
  <cp:lastModifiedBy>Yahya Hussien, Excel MVP</cp:lastModifiedBy>
  <dcterms:created xsi:type="dcterms:W3CDTF">2016-12-15T04:59:07Z</dcterms:created>
  <dcterms:modified xsi:type="dcterms:W3CDTF">2019-01-26T08:08:21Z</dcterms:modified>
</cp:coreProperties>
</file>